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defaultThemeVersion="124226"/>
  <bookViews>
    <workbookView xWindow="-120" yWindow="-60" windowWidth="20640" windowHeight="11100" activeTab="1"/>
  </bookViews>
  <sheets>
    <sheet name="Bieu 1" sheetId="8" r:id="rId1"/>
    <sheet name="Bieu 2" sheetId="9" r:id="rId2"/>
    <sheet name="Bieu 3" sheetId="10" r:id="rId3"/>
    <sheet name="Bieu 4" sheetId="11" r:id="rId4"/>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9"/>
  <c r="F20"/>
  <c r="H18"/>
  <c r="G18"/>
  <c r="F18"/>
  <c r="C17"/>
  <c r="C22"/>
  <c r="C21"/>
  <c r="C19"/>
  <c r="C25"/>
  <c r="C24"/>
  <c r="E9"/>
  <c r="E18" s="1"/>
  <c r="F9"/>
  <c r="I9"/>
  <c r="I18" s="1"/>
  <c r="H9"/>
  <c r="H20" s="1"/>
  <c r="G9"/>
  <c r="C23" l="1"/>
  <c r="E20"/>
  <c r="I20"/>
  <c r="E37" i="10"/>
  <c r="D25"/>
  <c r="D24"/>
  <c r="D23"/>
  <c r="D22"/>
  <c r="D21"/>
  <c r="D20"/>
  <c r="D19"/>
  <c r="D17"/>
  <c r="D16"/>
  <c r="C20" i="9"/>
  <c r="C16"/>
  <c r="C15"/>
  <c r="C14"/>
  <c r="C12"/>
  <c r="C9"/>
  <c r="C18" l="1"/>
  <c r="C16" i="11"/>
  <c r="G25" l="1"/>
  <c r="G24" s="1"/>
  <c r="G23" s="1"/>
  <c r="G22" s="1"/>
  <c r="G21" s="1"/>
  <c r="G20" s="1"/>
  <c r="F25"/>
  <c r="E25"/>
  <c r="E24" s="1"/>
  <c r="E23" s="1"/>
  <c r="E22" s="1"/>
  <c r="E21" s="1"/>
  <c r="E20" s="1"/>
  <c r="E19" s="1"/>
  <c r="E18" s="1"/>
  <c r="E17" s="1"/>
  <c r="E16" s="1"/>
  <c r="E15" s="1"/>
  <c r="E14" s="1"/>
  <c r="D25"/>
  <c r="F24"/>
  <c r="F23" s="1"/>
  <c r="F22" s="1"/>
  <c r="F21" s="1"/>
  <c r="F20" s="1"/>
  <c r="F19" s="1"/>
  <c r="D24"/>
  <c r="D23" s="1"/>
  <c r="D22" s="1"/>
  <c r="D21" s="1"/>
  <c r="D20" s="1"/>
  <c r="D19" s="1"/>
  <c r="D18" s="1"/>
  <c r="D17" s="1"/>
  <c r="D16" s="1"/>
  <c r="D15" s="1"/>
  <c r="D14" s="1"/>
  <c r="P16" l="1"/>
  <c r="O16"/>
  <c r="N16"/>
  <c r="N9" s="1"/>
  <c r="M16"/>
  <c r="L16"/>
  <c r="K16"/>
  <c r="J16"/>
  <c r="I16"/>
  <c r="H16"/>
  <c r="H14" s="1"/>
  <c r="H13" s="1"/>
  <c r="G16"/>
  <c r="G14" s="1"/>
  <c r="G13" s="1"/>
  <c r="F16"/>
  <c r="P13"/>
  <c r="O13"/>
  <c r="N13"/>
  <c r="M13"/>
  <c r="L13"/>
  <c r="K13"/>
  <c r="J13"/>
  <c r="I13"/>
  <c r="F13"/>
  <c r="E13"/>
  <c r="D13"/>
  <c r="C13"/>
  <c r="P10"/>
  <c r="O10"/>
  <c r="O9" s="1"/>
  <c r="N10"/>
  <c r="M10"/>
  <c r="L10"/>
  <c r="K10"/>
  <c r="K9" s="1"/>
  <c r="J10"/>
  <c r="I10"/>
  <c r="H10"/>
  <c r="G10"/>
  <c r="F10"/>
  <c r="E10"/>
  <c r="E9" s="1"/>
  <c r="D10"/>
  <c r="D9" s="1"/>
  <c r="C9"/>
  <c r="J9" l="1"/>
  <c r="M9"/>
  <c r="G9"/>
  <c r="I9"/>
  <c r="P9"/>
  <c r="H9"/>
  <c r="L9"/>
  <c r="F9"/>
  <c r="A5"/>
  <c r="A5" i="10"/>
  <c r="A5" i="9"/>
  <c r="A5" i="8"/>
</calcChain>
</file>

<file path=xl/sharedStrings.xml><?xml version="1.0" encoding="utf-8"?>
<sst xmlns="http://schemas.openxmlformats.org/spreadsheetml/2006/main" count="208" uniqueCount="147">
  <si>
    <t>Tổng số</t>
  </si>
  <si>
    <t>STT</t>
  </si>
  <si>
    <t>Nội dung</t>
  </si>
  <si>
    <t>I</t>
  </si>
  <si>
    <t>II</t>
  </si>
  <si>
    <t>III</t>
  </si>
  <si>
    <t>IV</t>
  </si>
  <si>
    <t>V</t>
  </si>
  <si>
    <t>VI</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</si>
  <si>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</si>
  <si>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</si>
  <si>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</si>
  <si>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</si>
  <si>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</si>
  <si>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</si>
  <si>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</si>
  <si>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</si>
  <si>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</si>
  <si>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</si>
  <si>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</si>
  <si>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</si>
  <si>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</si>
  <si>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</si>
  <si>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</si>
  <si>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</si>
  <si>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</si>
  <si>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</si>
  <si>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</si>
  <si>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</si>
  <si>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</si>
  <si>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</si>
  <si>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</si>
  <si>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</si>
  <si>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</si>
  <si>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</si>
  <si>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</si>
  <si>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</si>
  <si>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</si>
  <si>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</si>
  <si>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</si>
  <si>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</si>
  <si>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</si>
  <si>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</si>
  <si>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</si>
  <si>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</si>
  <si>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</si>
  <si>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</si>
  <si>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</si>
  <si>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</si>
  <si>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</si>
  <si>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</si>
  <si>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</si>
  <si>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</si>
  <si>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</si>
  <si>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</si>
  <si>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</si>
  <si>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</si>
  <si>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</si>
  <si>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</si>
  <si>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</si>
  <si>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</si>
  <si>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</si>
  <si>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</si>
  <si>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</si>
  <si>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</si>
  <si>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</si>
  <si>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</si>
  <si>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</si>
  <si>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</si>
  <si>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</si>
  <si>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</si>
  <si>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</si>
  <si>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</si>
  <si>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</si>
  <si>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</si>
  <si>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</si>
  <si>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</si>
  <si>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</si>
  <si>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</si>
  <si>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</si>
  <si>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</si>
  <si>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</si>
  <si>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</si>
  <si>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</si>
  <si>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</si>
  <si>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</si>
  <si>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</si>
  <si>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</si>
  <si>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</si>
  <si>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</si>
  <si>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</si>
  <si>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</si>
  <si>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</si>
  <si>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</si>
  <si>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</si>
  <si>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</si>
  <si>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</si>
  <si>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</si>
  <si>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</si>
  <si>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</si>
  <si>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</si>
  <si>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</si>
  <si>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</si>
  <si>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</si>
  <si>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</si>
  <si>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</si>
  <si>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</si>
  <si>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</si>
  <si>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</si>
  <si>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</si>
  <si>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</si>
  <si>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</si>
  <si>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</si>
  <si>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</si>
  <si>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</si>
  <si>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</si>
  <si>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</si>
  <si>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</si>
  <si>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</si>
  <si>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</si>
  <si>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</si>
  <si>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t>
  </si>
  <si>
    <t>....</t>
  </si>
  <si>
    <t>Hạng IV</t>
  </si>
  <si>
    <t>Nhân viên khác</t>
  </si>
  <si>
    <t>Trong đó</t>
  </si>
  <si>
    <t>Bảo vệ</t>
  </si>
  <si>
    <t>Cấp dưỡng</t>
  </si>
  <si>
    <t>Nhân viên phục vụ</t>
  </si>
  <si>
    <t>- Khỏe mạnh, cân nặng và chiều cao phát triển bình thường theo lứa tuổi.                                       - Thực hiện được vận động theo lứa tuổii</t>
  </si>
  <si>
    <t>Chương trình giáo dục mầm non ( Ban hành kèm thông tư 28/2016/TT-BGDĐT ngày 30 tháng 12 năm 2016 của Bộ trưởng Bộ Giáo dục và Đào Tạo)</t>
  </si>
  <si>
    <t>- Có khả năng làm được một số việc tự phục vụ trong ăn, ngủ và vệ sinh cá nhân.                           - Biết bảo vệ an toàn cho bản thân.                                            -Thích tìm hiểu, khám phá thế giới xung quanh                                  - Có khả năng quan sát, nhận xét, ghi nhớ và diễn đạt hiểu biết bằng những câu hỏi giản đơn.               -Có một số hiểu biết ban đầu về bản thân và ca1cc sự vật, hiện tượng gần gũi quen thuộc.            - Biết hỏi và trả lời một số câu hỏi đơn giản bằng lời nói, cử chỉ.   - Sử dụng lời nói để giao tiếp, diễn đạt nhu cầu.                          - Có khả năng cảm nhận và biểu lộ cảm xúc với con người, sự vật gần gũi.</t>
  </si>
  <si>
    <t>- Có khả năng làm được một số việc tự phục vụ trong ăn, ngủ và vệ sinh cá nhân.                           - Có một số thói quen, kĩ năng tốt trong ăn uống, giữ gìn sức khỏe và dảm bảo sự an toàn của bản thân                                            -Có khã năng phối hợp các giác quan và vận động; biết định hướng trong không gian.                                  - Có khả năng quan sát, nhận xét, ghi nhớ và diễn đạt hiểu biết bằng những câu hỏi giản đơn.     - Ham hiểu biết, thích khám phá, tìm tòi các sự vật hiện tượng xung quanh.                     - Có khả năng quan sát, so sánh, phân loại, phán đoán, chú ý, ghi nhớ có chủ đích.               - Có khả năng phát hiện và giải quyết vấn đề đơn giản theo những cách khác nhau.              - Có một số hiểu biết ban đầu về con người, sự vật, hiện tượng xung quanh và một số khái niệm sơ đẳng về toán.        - Có khả năng lắng nghe, hiểu lời nói trong giao tiếp hằng ngày - C1o khả năng biểu đạt bằng nhiều cách khác nhau (lời nói, nét mặt, cử chỉ, điệu bộ..).         -Có một số kĩ năng ban đầu về việc đọc và viết.                        - Có ý thức về bản thân, có khả năng nhận biết và thể hiện tình cảm với con người, sự vật, hiện tượng xung quanh.                     - Có một số kĩ năng sống : tôn trọng, hợp tác, thân thiện, quan tâm, chia sẽ....                           - Có khả năng cảm nhận vẻ đẹp trong thiên nhiên, cuộc sống và trong các tác phẩm nghệ thuật.  -Có khả năng thể hiện cảm xúc, sáng tạo trong các hoạt động âm nhạc, tạo hình.</t>
  </si>
  <si>
    <t>- Đảm bảo các điều kiện về môi trường vật chất cho trẻ hoạt động:                                           - Trẻ được sử dụng bàn ghế hợp qui cách.                                     - Đảm bảo 100% nước sạch cho trẻ uống.                                      - Có đẩy đủ trang thiết bị đồ chơi phục vụ chăm sóc nuôi dưỡng, ĐDĐC, đồ dùng học tập phục vụ công tác giáo dục.                        - Sân chơi, thiết bị đồ chơi ngoài trời được trang bị phù hợp với độ tuổi nhà trẻ.                                 - Môi trường chăm sóc, giáo dục đảm bảo an toàn về mặt tâm lí, tạo thuận lợi giáo dục các kĩ năng xã hội cho trẻ. Hành vi, cử trỏ, lời nói, thái độ của giáo viên đối với trẻ và những người khác luôn mẫu mực để trẻ noi theo.</t>
  </si>
  <si>
    <t>- Đảm bảo các điều kiện về môi trường vật chất cho trẻ hoạt động:                                           - Trẻ được sử dụng bàn ghế hợp qui cách.                                     - Đảm bảo 100% nước sạch cho trẻ uống.                                      - Có đẩy đủ trang thiết bị đồ chơi phục vụ chăm sóc nuôi dưỡng, ĐDĐC, đồ dùng học tập phục vụ công tác giáo dục.                        - Sân chơi, thiết bị đồ chơi ngoài trời được trang bị phù hợp với độ tuổi mẫu giáo.                                 - Môi trường chăm sóc, giáo dục đảm bảo an toàn về mặt tâm lí, tạo thuận lợi giáo dục các kĩ năng xã hội cho trẻ. Hành vi, cử trỏ, lời nói, thái độ của giáo viên đối với trẻ và những người khác luôn mẫu mực để trẻ noi theo.</t>
  </si>
  <si>
    <t>Trần Thị Thu Phương</t>
  </si>
  <si>
    <t xml:space="preserve">247 bộ/11 nhóm </t>
  </si>
  <si>
    <t>1 bảng tương tác/11 lớp</t>
  </si>
  <si>
    <t>Bảng tương tác</t>
  </si>
  <si>
    <t>1/11</t>
  </si>
  <si>
    <t xml:space="preserve">       TRƯỜNG MẦM NON 11</t>
  </si>
  <si>
    <t xml:space="preserve">         TRƯỜNG MẦM NON 11</t>
  </si>
  <si>
    <t xml:space="preserve">61 bộ/3 sân </t>
  </si>
  <si>
    <t xml:space="preserve">      TRƯỜNG MẦM NON 11</t>
  </si>
  <si>
    <t>2022-2023</t>
  </si>
  <si>
    <t>Quận 3, ngày 31 tháng 8 năm 2022</t>
  </si>
  <si>
    <t>- Khỏe mạnh, cân nặng và chiều cao phát triển bình thường theo lứa tuổi.                              - Thực hiện được các vận động theo cơ bãn một cách vững vàng, đúng tư thế</t>
  </si>
</sst>
</file>

<file path=xl/styles.xml><?xml version="1.0" encoding="utf-8"?>
<styleSheet xmlns="http://schemas.openxmlformats.org/spreadsheetml/2006/main">
  <numFmts count="2">
    <numFmt numFmtId="164" formatCode="_-* #,##0.00_-;\-* #,##0.00_-;_-* &quot;-&quot;??_-;_-@_-"/>
    <numFmt numFmtId="165" formatCode="_-* #,##0_-;\-* #,##0_-;_-* &quot;-&quot;??_-;_-@_-"/>
  </numFmts>
  <fonts count="33">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10"/>
      <name val="Arial"/>
    </font>
    <font>
      <b/>
      <sz val="12"/>
      <color theme="1"/>
      <name val="Times New Roman"/>
      <family val="1"/>
    </font>
    <font>
      <sz val="12"/>
      <color theme="1"/>
      <name val="Times New Roman"/>
      <family val="1"/>
    </font>
    <font>
      <b/>
      <u/>
      <sz val="12"/>
      <color theme="1"/>
      <name val="Times New Roman"/>
      <family val="1"/>
    </font>
    <font>
      <b/>
      <sz val="14"/>
      <color theme="1"/>
      <name val="Times New Roman"/>
      <family val="1"/>
    </font>
    <font>
      <b/>
      <sz val="13"/>
      <color theme="1"/>
      <name val="Times New Roman"/>
      <family val="1"/>
    </font>
    <font>
      <sz val="10"/>
      <color theme="1"/>
      <name val="Arial"/>
      <family val="2"/>
    </font>
    <font>
      <b/>
      <sz val="10"/>
      <color theme="1"/>
      <name val="Arial"/>
      <family val="2"/>
    </font>
    <font>
      <i/>
      <sz val="10"/>
      <color theme="1"/>
      <name val="Arial"/>
      <family val="2"/>
    </font>
    <font>
      <i/>
      <sz val="12"/>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s>
  <cellStyleXfs count="4">
    <xf numFmtId="0" fontId="0" fillId="0" borderId="0"/>
    <xf numFmtId="164" fontId="5" fillId="0" borderId="0" applyFont="0" applyFill="0" applyBorder="0" applyAlignment="0" applyProtection="0"/>
    <xf numFmtId="0" fontId="5" fillId="0" borderId="0"/>
    <xf numFmtId="164" fontId="23" fillId="0" borderId="0" applyFont="0" applyFill="0" applyBorder="0" applyAlignment="0" applyProtection="0"/>
  </cellStyleXfs>
  <cellXfs count="75">
    <xf numFmtId="0" fontId="0" fillId="0" borderId="0" xfId="0"/>
    <xf numFmtId="0" fontId="2" fillId="0" borderId="0" xfId="0" applyFont="1"/>
    <xf numFmtId="0" fontId="1" fillId="0" borderId="0" xfId="0" applyFont="1"/>
    <xf numFmtId="0" fontId="8"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12" fillId="2" borderId="1" xfId="0" applyFont="1" applyFill="1" applyBorder="1" applyAlignment="1">
      <alignment vertical="center" wrapText="1"/>
    </xf>
    <xf numFmtId="0" fontId="3" fillId="0" borderId="0" xfId="0" applyFont="1"/>
    <xf numFmtId="0" fontId="4" fillId="0" borderId="2" xfId="0" applyFont="1" applyBorder="1" applyAlignment="1">
      <alignment horizontal="center" vertical="center" wrapText="1"/>
    </xf>
    <xf numFmtId="0" fontId="14" fillId="0" borderId="0" xfId="0" applyFont="1" applyAlignment="1" applyProtection="1">
      <alignment horizontal="center"/>
      <protection locked="0"/>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6" fillId="0" borderId="0" xfId="0" applyFont="1" applyAlignment="1">
      <alignment wrapText="1"/>
    </xf>
    <xf numFmtId="0" fontId="10" fillId="0" borderId="0" xfId="0" applyFont="1" applyAlignment="1" applyProtection="1">
      <protection locked="0"/>
    </xf>
    <xf numFmtId="0" fontId="1" fillId="0" borderId="0" xfId="0" applyFont="1" applyAlignment="1" applyProtection="1">
      <protection locked="0"/>
    </xf>
    <xf numFmtId="0" fontId="7" fillId="0" borderId="0" xfId="0" applyFont="1" applyAlignment="1"/>
    <xf numFmtId="0" fontId="17" fillId="2" borderId="1" xfId="0"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6" fillId="0" borderId="0" xfId="0" applyFont="1" applyAlignment="1"/>
    <xf numFmtId="0" fontId="2" fillId="0" borderId="0" xfId="0" applyFont="1" applyAlignment="1" applyProtection="1">
      <protection locked="0"/>
    </xf>
    <xf numFmtId="0" fontId="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8" fillId="2" borderId="1" xfId="0" quotePrefix="1" applyFont="1" applyFill="1" applyBorder="1" applyAlignment="1">
      <alignment vertical="center" wrapText="1"/>
    </xf>
    <xf numFmtId="165" fontId="8" fillId="2" borderId="1" xfId="3" applyNumberFormat="1" applyFont="1" applyFill="1" applyBorder="1" applyAlignment="1">
      <alignment horizontal="center" vertical="center" wrapText="1"/>
    </xf>
    <xf numFmtId="165" fontId="8" fillId="3" borderId="1" xfId="3"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164" fontId="0" fillId="0" borderId="0" xfId="0" applyNumberFormat="1" applyAlignment="1">
      <alignment horizontal="right"/>
    </xf>
    <xf numFmtId="164" fontId="18" fillId="2" borderId="1" xfId="3" applyFont="1" applyFill="1" applyBorder="1" applyAlignment="1">
      <alignment horizontal="center" vertical="center" wrapText="1"/>
    </xf>
    <xf numFmtId="164" fontId="18" fillId="2" borderId="1" xfId="3" applyFont="1" applyFill="1" applyBorder="1" applyAlignment="1">
      <alignment vertical="center" wrapText="1"/>
    </xf>
    <xf numFmtId="16" fontId="18" fillId="2" borderId="1" xfId="0" quotePrefix="1" applyNumberFormat="1" applyFont="1" applyFill="1" applyBorder="1" applyAlignment="1">
      <alignment horizontal="center" vertical="center" wrapText="1"/>
    </xf>
    <xf numFmtId="0" fontId="24" fillId="0" borderId="0" xfId="0" applyFont="1"/>
    <xf numFmtId="0" fontId="25" fillId="0" borderId="0" xfId="0" applyFont="1"/>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vertical="center" wrapText="1"/>
    </xf>
    <xf numFmtId="165" fontId="29" fillId="2" borderId="1" xfId="3" applyNumberFormat="1" applyFont="1" applyFill="1" applyBorder="1" applyAlignment="1">
      <alignment horizontal="center" vertical="center" wrapText="1"/>
    </xf>
    <xf numFmtId="0" fontId="29" fillId="2" borderId="1" xfId="0" applyFont="1" applyFill="1" applyBorder="1" applyAlignment="1">
      <alignment vertical="center" wrapText="1"/>
    </xf>
    <xf numFmtId="0" fontId="31" fillId="2" borderId="1" xfId="0" applyFont="1" applyFill="1" applyBorder="1" applyAlignment="1">
      <alignment vertical="center" wrapText="1"/>
    </xf>
    <xf numFmtId="165" fontId="31" fillId="2" borderId="1" xfId="3"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165" fontId="2" fillId="0" borderId="0" xfId="0" applyNumberFormat="1" applyFont="1"/>
    <xf numFmtId="0" fontId="1" fillId="0" borderId="0" xfId="0" applyFont="1" applyAlignment="1" applyProtection="1">
      <alignment horizontal="center"/>
      <protection locked="0"/>
    </xf>
    <xf numFmtId="0" fontId="1"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0"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4"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wrapText="1"/>
    </xf>
    <xf numFmtId="0" fontId="29" fillId="2" borderId="1" xfId="0" applyFont="1" applyFill="1" applyBorder="1" applyAlignment="1">
      <alignment horizontal="center" vertical="center" wrapText="1"/>
    </xf>
    <xf numFmtId="0" fontId="25" fillId="0" borderId="0" xfId="0" applyFont="1" applyAlignment="1">
      <alignment horizontal="center"/>
    </xf>
    <xf numFmtId="0" fontId="24" fillId="0" borderId="0" xfId="0" applyFont="1" applyAlignment="1" applyProtection="1">
      <alignment horizontal="center"/>
      <protection locked="0"/>
    </xf>
    <xf numFmtId="0" fontId="32" fillId="0" borderId="0" xfId="0" applyFont="1" applyAlignment="1" applyProtection="1">
      <alignment horizontal="center"/>
      <protection locked="0"/>
    </xf>
  </cellXfs>
  <cellStyles count="4">
    <cellStyle name="Comma" xfId="3" builtinId="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 xmlns:a16="http://schemas.microsoft.com/office/drawing/2014/main"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 xmlns:a16="http://schemas.microsoft.com/office/drawing/2014/main"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 xmlns:a16="http://schemas.microsoft.com/office/drawing/2014/main"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xdr:row>
      <xdr:rowOff>9525</xdr:rowOff>
    </xdr:from>
    <xdr:to>
      <xdr:col>1</xdr:col>
      <xdr:colOff>1152525</xdr:colOff>
      <xdr:row>2</xdr:row>
      <xdr:rowOff>9525</xdr:rowOff>
    </xdr:to>
    <xdr:cxnSp macro="">
      <xdr:nvCxnSpPr>
        <xdr:cNvPr id="2" name="Straight Connector 1">
          <a:extLst>
            <a:ext uri="{FF2B5EF4-FFF2-40B4-BE49-F238E27FC236}">
              <a16:creationId xmlns="" xmlns:a16="http://schemas.microsoft.com/office/drawing/2014/main" id="{903FCBB9-CD67-42C1-86E0-282E00506219}"/>
            </a:ext>
          </a:extLst>
        </xdr:cNvPr>
        <xdr:cNvCxnSpPr/>
      </xdr:nvCxnSpPr>
      <xdr:spPr>
        <a:xfrm>
          <a:off x="457200"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FF00"/>
  </sheetPr>
  <dimension ref="A1:F19"/>
  <sheetViews>
    <sheetView topLeftCell="A13" workbookViewId="0">
      <selection activeCell="C8" sqref="C8"/>
    </sheetView>
  </sheetViews>
  <sheetFormatPr defaultRowHeight="15.75"/>
  <cols>
    <col min="1" max="1" width="9.140625" style="1"/>
    <col min="2" max="2" width="66" style="1" customWidth="1"/>
    <col min="3" max="3" width="30.140625" style="1" customWidth="1"/>
    <col min="4" max="4" width="31.140625" style="1" customWidth="1"/>
    <col min="5" max="6" width="18.140625" style="1" customWidth="1"/>
    <col min="7" max="16384" width="9.140625" style="1"/>
  </cols>
  <sheetData>
    <row r="1" spans="1:6">
      <c r="A1" s="2" t="s">
        <v>11</v>
      </c>
      <c r="C1" s="55" t="s">
        <v>9</v>
      </c>
      <c r="D1" s="55"/>
      <c r="E1" s="5"/>
      <c r="F1" s="5"/>
    </row>
    <row r="2" spans="1:6">
      <c r="A2" s="2" t="s">
        <v>140</v>
      </c>
      <c r="C2" s="56" t="s">
        <v>10</v>
      </c>
      <c r="D2" s="56"/>
      <c r="E2" s="20"/>
      <c r="F2" s="20"/>
    </row>
    <row r="4" spans="1:6" ht="18.75">
      <c r="A4" s="57" t="s">
        <v>12</v>
      </c>
      <c r="B4" s="57"/>
      <c r="C4" s="57"/>
      <c r="D4" s="57"/>
      <c r="E4" s="30"/>
      <c r="F4" s="30"/>
    </row>
    <row r="5" spans="1:6" ht="18.75" customHeight="1">
      <c r="A5" s="58" t="str">
        <f>"Cam kết chất lượng giáo dục của cơ sở giáo dục mầm non, năm học "&amp;D6</f>
        <v>Cam kết chất lượng giáo dục của cơ sở giáo dục mầm non, năm học 2022-2023</v>
      </c>
      <c r="B5" s="58"/>
      <c r="C5" s="58"/>
      <c r="D5" s="58"/>
      <c r="E5" s="17"/>
      <c r="F5" s="17"/>
    </row>
    <row r="6" spans="1:6">
      <c r="D6" s="9" t="s">
        <v>144</v>
      </c>
    </row>
    <row r="7" spans="1:6">
      <c r="A7" s="11" t="s">
        <v>1</v>
      </c>
      <c r="B7" s="12" t="s">
        <v>2</v>
      </c>
      <c r="C7" s="12" t="s">
        <v>69</v>
      </c>
      <c r="D7" s="12" t="s">
        <v>70</v>
      </c>
    </row>
    <row r="8" spans="1:6" ht="94.5">
      <c r="A8" s="32" t="s">
        <v>3</v>
      </c>
      <c r="B8" s="3" t="s">
        <v>71</v>
      </c>
      <c r="C8" s="35" t="s">
        <v>129</v>
      </c>
      <c r="D8" s="35" t="s">
        <v>146</v>
      </c>
    </row>
    <row r="9" spans="1:6" ht="94.5">
      <c r="A9" s="32" t="s">
        <v>4</v>
      </c>
      <c r="B9" s="3" t="s">
        <v>72</v>
      </c>
      <c r="C9" s="3" t="s">
        <v>130</v>
      </c>
      <c r="D9" s="3" t="s">
        <v>130</v>
      </c>
    </row>
    <row r="10" spans="1:6" ht="409.5">
      <c r="A10" s="32" t="s">
        <v>5</v>
      </c>
      <c r="B10" s="3" t="s">
        <v>73</v>
      </c>
      <c r="C10" s="35" t="s">
        <v>131</v>
      </c>
      <c r="D10" s="35" t="s">
        <v>132</v>
      </c>
    </row>
    <row r="11" spans="1:6" ht="362.25">
      <c r="A11" s="32" t="s">
        <v>6</v>
      </c>
      <c r="B11" s="3" t="s">
        <v>74</v>
      </c>
      <c r="C11" s="35" t="s">
        <v>133</v>
      </c>
      <c r="D11" s="35" t="s">
        <v>134</v>
      </c>
    </row>
    <row r="13" spans="1:6">
      <c r="C13" s="59" t="s">
        <v>145</v>
      </c>
      <c r="D13" s="59"/>
      <c r="E13" s="18"/>
      <c r="F13" s="18"/>
    </row>
    <row r="14" spans="1:6">
      <c r="C14" s="54" t="s">
        <v>68</v>
      </c>
      <c r="D14" s="54"/>
      <c r="E14" s="19"/>
      <c r="F14" s="19"/>
    </row>
    <row r="16" spans="1:6">
      <c r="C16" s="31"/>
      <c r="D16" s="31"/>
      <c r="E16" s="31"/>
      <c r="F16" s="31"/>
    </row>
    <row r="19" spans="3:6">
      <c r="C19" s="54" t="s">
        <v>135</v>
      </c>
      <c r="D19" s="54"/>
      <c r="E19" s="19"/>
      <c r="F19" s="19"/>
    </row>
  </sheetData>
  <sheetProtection formatCells="0" formatColumns="0" formatRows="0" autoFilter="0"/>
  <mergeCells count="7">
    <mergeCell ref="C19:D19"/>
    <mergeCell ref="C14:D14"/>
    <mergeCell ref="C1:D1"/>
    <mergeCell ref="C2:D2"/>
    <mergeCell ref="A4:D4"/>
    <mergeCell ref="A5:D5"/>
    <mergeCell ref="C13:D13"/>
  </mergeCells>
  <phoneticPr fontId="9" type="noConversion"/>
  <printOptions horizontalCentered="1"/>
  <pageMargins left="0" right="0" top="0.5" bottom="0.5" header="0.25" footer="0.25"/>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sheetPr>
    <tabColor rgb="FFFFFF00"/>
  </sheetPr>
  <dimension ref="A1:J33"/>
  <sheetViews>
    <sheetView tabSelected="1" workbookViewId="0">
      <selection activeCell="D10" sqref="D10:I25"/>
    </sheetView>
  </sheetViews>
  <sheetFormatPr defaultRowHeight="15.7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c r="A1" s="2" t="s">
        <v>11</v>
      </c>
      <c r="C1" s="55" t="s">
        <v>9</v>
      </c>
      <c r="D1" s="55"/>
      <c r="E1" s="55"/>
      <c r="F1" s="55"/>
      <c r="G1" s="55"/>
      <c r="H1" s="55"/>
      <c r="I1" s="55"/>
    </row>
    <row r="2" spans="1:9">
      <c r="A2" s="2" t="s">
        <v>140</v>
      </c>
      <c r="C2" s="56" t="s">
        <v>10</v>
      </c>
      <c r="D2" s="56"/>
      <c r="E2" s="56"/>
      <c r="F2" s="56"/>
      <c r="G2" s="56"/>
      <c r="H2" s="56"/>
      <c r="I2" s="56"/>
    </row>
    <row r="4" spans="1:9" ht="18.75">
      <c r="A4" s="57" t="s">
        <v>12</v>
      </c>
      <c r="B4" s="57"/>
      <c r="C4" s="57"/>
      <c r="D4" s="57"/>
      <c r="E4" s="57"/>
      <c r="F4" s="57"/>
      <c r="G4" s="57"/>
      <c r="H4" s="57"/>
      <c r="I4" s="57"/>
    </row>
    <row r="5" spans="1:9" ht="18.75">
      <c r="A5" s="58" t="str">
        <f>"Công khai chất lượng giáo dục mầm non thực tế, năm học "&amp;'Bieu 1'!D6</f>
        <v>Công khai chất lượng giáo dục mầm non thực tế, năm học 2022-2023</v>
      </c>
      <c r="B5" s="58"/>
      <c r="C5" s="58"/>
      <c r="D5" s="58"/>
      <c r="E5" s="58"/>
      <c r="F5" s="58"/>
      <c r="G5" s="58"/>
      <c r="H5" s="58"/>
      <c r="I5" s="58"/>
    </row>
    <row r="7" spans="1:9">
      <c r="A7" s="61" t="s">
        <v>1</v>
      </c>
      <c r="B7" s="62" t="s">
        <v>2</v>
      </c>
      <c r="C7" s="62" t="s">
        <v>75</v>
      </c>
      <c r="D7" s="62" t="s">
        <v>69</v>
      </c>
      <c r="E7" s="62"/>
      <c r="F7" s="62"/>
      <c r="G7" s="62" t="s">
        <v>70</v>
      </c>
      <c r="H7" s="62"/>
      <c r="I7" s="62"/>
    </row>
    <row r="8" spans="1:9" ht="47.25">
      <c r="A8" s="61"/>
      <c r="B8" s="62"/>
      <c r="C8" s="62"/>
      <c r="D8" s="12" t="s">
        <v>76</v>
      </c>
      <c r="E8" s="12" t="s">
        <v>77</v>
      </c>
      <c r="F8" s="12" t="s">
        <v>78</v>
      </c>
      <c r="G8" s="12" t="s">
        <v>79</v>
      </c>
      <c r="H8" s="12" t="s">
        <v>80</v>
      </c>
      <c r="I8" s="12" t="s">
        <v>81</v>
      </c>
    </row>
    <row r="9" spans="1:9">
      <c r="A9" s="12" t="s">
        <v>3</v>
      </c>
      <c r="B9" s="6" t="s">
        <v>75</v>
      </c>
      <c r="C9" s="36">
        <f>SUM(D9:I9)</f>
        <v>222</v>
      </c>
      <c r="D9" s="36">
        <v>0</v>
      </c>
      <c r="E9" s="36">
        <f>+E12</f>
        <v>7</v>
      </c>
      <c r="F9" s="36">
        <f>+F12</f>
        <v>14</v>
      </c>
      <c r="G9" s="36">
        <f>+G12</f>
        <v>55</v>
      </c>
      <c r="H9" s="36">
        <f>+H12</f>
        <v>69</v>
      </c>
      <c r="I9" s="36">
        <f>+I12</f>
        <v>77</v>
      </c>
    </row>
    <row r="10" spans="1:9">
      <c r="A10" s="10">
        <v>1</v>
      </c>
      <c r="B10" s="3" t="s">
        <v>82</v>
      </c>
      <c r="C10" s="36">
        <v>0</v>
      </c>
      <c r="D10" s="36">
        <v>0</v>
      </c>
      <c r="E10" s="36">
        <v>0</v>
      </c>
      <c r="F10" s="36">
        <v>0</v>
      </c>
      <c r="G10" s="36">
        <v>0</v>
      </c>
      <c r="H10" s="36">
        <v>0</v>
      </c>
      <c r="I10" s="36">
        <v>0</v>
      </c>
    </row>
    <row r="11" spans="1:9">
      <c r="A11" s="10">
        <v>2</v>
      </c>
      <c r="B11" s="3" t="s">
        <v>83</v>
      </c>
      <c r="C11" s="36">
        <v>0</v>
      </c>
      <c r="D11" s="36">
        <v>0</v>
      </c>
      <c r="E11" s="36">
        <v>0</v>
      </c>
      <c r="F11" s="36">
        <v>0</v>
      </c>
      <c r="G11" s="36">
        <v>0</v>
      </c>
      <c r="H11" s="36">
        <v>0</v>
      </c>
      <c r="I11" s="36">
        <v>0</v>
      </c>
    </row>
    <row r="12" spans="1:9">
      <c r="A12" s="10">
        <v>3</v>
      </c>
      <c r="B12" s="3" t="s">
        <v>84</v>
      </c>
      <c r="C12" s="36">
        <f>SUM(D12:I12)</f>
        <v>222</v>
      </c>
      <c r="D12" s="36">
        <v>0</v>
      </c>
      <c r="E12" s="36">
        <v>7</v>
      </c>
      <c r="F12" s="36">
        <v>14</v>
      </c>
      <c r="G12" s="36">
        <v>55</v>
      </c>
      <c r="H12" s="36">
        <v>69</v>
      </c>
      <c r="I12" s="36">
        <v>77</v>
      </c>
    </row>
    <row r="13" spans="1:9">
      <c r="A13" s="10">
        <v>4</v>
      </c>
      <c r="B13" s="3" t="s">
        <v>85</v>
      </c>
      <c r="C13" s="36">
        <v>0</v>
      </c>
      <c r="D13" s="36">
        <v>0</v>
      </c>
      <c r="E13" s="36">
        <v>0</v>
      </c>
      <c r="F13" s="36">
        <v>0</v>
      </c>
      <c r="G13" s="36">
        <v>0</v>
      </c>
      <c r="H13" s="36">
        <v>0</v>
      </c>
      <c r="I13" s="36">
        <v>0</v>
      </c>
    </row>
    <row r="14" spans="1:9">
      <c r="A14" s="12" t="s">
        <v>4</v>
      </c>
      <c r="B14" s="6" t="s">
        <v>86</v>
      </c>
      <c r="C14" s="36">
        <f t="shared" ref="C14:C22" si="0">SUM(D14:I14)</f>
        <v>222</v>
      </c>
      <c r="D14" s="36">
        <v>0</v>
      </c>
      <c r="E14" s="36">
        <v>7</v>
      </c>
      <c r="F14" s="36">
        <v>14</v>
      </c>
      <c r="G14" s="36">
        <v>55</v>
      </c>
      <c r="H14" s="36">
        <v>69</v>
      </c>
      <c r="I14" s="36">
        <v>77</v>
      </c>
    </row>
    <row r="15" spans="1:9">
      <c r="A15" s="12" t="s">
        <v>5</v>
      </c>
      <c r="B15" s="6" t="s">
        <v>87</v>
      </c>
      <c r="C15" s="36">
        <f t="shared" si="0"/>
        <v>222</v>
      </c>
      <c r="D15" s="36">
        <v>0</v>
      </c>
      <c r="E15" s="36">
        <v>7</v>
      </c>
      <c r="F15" s="36">
        <v>14</v>
      </c>
      <c r="G15" s="36">
        <v>55</v>
      </c>
      <c r="H15" s="36">
        <v>69</v>
      </c>
      <c r="I15" s="36">
        <v>77</v>
      </c>
    </row>
    <row r="16" spans="1:9">
      <c r="A16" s="12" t="s">
        <v>6</v>
      </c>
      <c r="B16" s="6" t="s">
        <v>88</v>
      </c>
      <c r="C16" s="36">
        <f t="shared" si="0"/>
        <v>222</v>
      </c>
      <c r="D16" s="36">
        <v>0</v>
      </c>
      <c r="E16" s="36">
        <v>7</v>
      </c>
      <c r="F16" s="36">
        <v>14</v>
      </c>
      <c r="G16" s="36">
        <v>55</v>
      </c>
      <c r="H16" s="36">
        <v>69</v>
      </c>
      <c r="I16" s="36">
        <v>77</v>
      </c>
    </row>
    <row r="17" spans="1:10">
      <c r="A17" s="12" t="s">
        <v>7</v>
      </c>
      <c r="B17" s="6" t="s">
        <v>89</v>
      </c>
      <c r="C17" s="36">
        <f t="shared" si="0"/>
        <v>0</v>
      </c>
      <c r="D17" s="36">
        <v>0</v>
      </c>
      <c r="E17" s="36"/>
      <c r="F17" s="36"/>
      <c r="G17" s="36"/>
      <c r="H17" s="36"/>
      <c r="I17" s="36"/>
    </row>
    <row r="18" spans="1:10">
      <c r="A18" s="10">
        <v>1</v>
      </c>
      <c r="B18" s="23" t="s">
        <v>90</v>
      </c>
      <c r="C18" s="36">
        <f t="shared" si="0"/>
        <v>182</v>
      </c>
      <c r="D18" s="36">
        <v>0</v>
      </c>
      <c r="E18" s="37">
        <f>E9-(E19+E22)</f>
        <v>7</v>
      </c>
      <c r="F18" s="37">
        <f t="shared" ref="F18:I18" si="1">F9-(F19+F22)</f>
        <v>13</v>
      </c>
      <c r="G18" s="37">
        <f t="shared" si="1"/>
        <v>45</v>
      </c>
      <c r="H18" s="37">
        <f t="shared" si="1"/>
        <v>61</v>
      </c>
      <c r="I18" s="37">
        <f t="shared" si="1"/>
        <v>56</v>
      </c>
      <c r="J18" s="53"/>
    </row>
    <row r="19" spans="1:10">
      <c r="A19" s="10">
        <v>2</v>
      </c>
      <c r="B19" s="23" t="s">
        <v>91</v>
      </c>
      <c r="C19" s="36">
        <f t="shared" si="0"/>
        <v>2</v>
      </c>
      <c r="D19" s="36">
        <v>0</v>
      </c>
      <c r="E19" s="37">
        <v>0</v>
      </c>
      <c r="F19" s="37">
        <v>0</v>
      </c>
      <c r="G19" s="37">
        <v>0</v>
      </c>
      <c r="H19" s="37">
        <v>0</v>
      </c>
      <c r="I19" s="37">
        <v>2</v>
      </c>
    </row>
    <row r="20" spans="1:10">
      <c r="A20" s="10">
        <v>3</v>
      </c>
      <c r="B20" s="23" t="s">
        <v>92</v>
      </c>
      <c r="C20" s="36">
        <f t="shared" si="0"/>
        <v>220</v>
      </c>
      <c r="D20" s="36">
        <v>0</v>
      </c>
      <c r="E20" s="37">
        <f>E9-(E21)</f>
        <v>7</v>
      </c>
      <c r="F20" s="37">
        <f t="shared" ref="F20:I20" si="2">F9-(F21)</f>
        <v>14</v>
      </c>
      <c r="G20" s="37">
        <f t="shared" si="2"/>
        <v>55</v>
      </c>
      <c r="H20" s="37">
        <f t="shared" si="2"/>
        <v>69</v>
      </c>
      <c r="I20" s="37">
        <f t="shared" si="2"/>
        <v>75</v>
      </c>
    </row>
    <row r="21" spans="1:10">
      <c r="A21" s="10">
        <v>4</v>
      </c>
      <c r="B21" s="23" t="s">
        <v>93</v>
      </c>
      <c r="C21" s="36">
        <f t="shared" si="0"/>
        <v>2</v>
      </c>
      <c r="D21" s="36">
        <v>0</v>
      </c>
      <c r="E21" s="37">
        <v>0</v>
      </c>
      <c r="F21" s="37">
        <v>0</v>
      </c>
      <c r="G21" s="37">
        <v>0</v>
      </c>
      <c r="H21" s="37">
        <v>0</v>
      </c>
      <c r="I21" s="37">
        <v>2</v>
      </c>
    </row>
    <row r="22" spans="1:10">
      <c r="A22" s="10">
        <v>5</v>
      </c>
      <c r="B22" s="23" t="s">
        <v>94</v>
      </c>
      <c r="C22" s="36">
        <f t="shared" si="0"/>
        <v>38</v>
      </c>
      <c r="D22" s="36">
        <v>0</v>
      </c>
      <c r="E22" s="36">
        <v>0</v>
      </c>
      <c r="F22" s="36">
        <v>1</v>
      </c>
      <c r="G22" s="36">
        <v>10</v>
      </c>
      <c r="H22" s="36">
        <v>8</v>
      </c>
      <c r="I22" s="36">
        <v>19</v>
      </c>
    </row>
    <row r="23" spans="1:10">
      <c r="A23" s="12" t="s">
        <v>8</v>
      </c>
      <c r="B23" s="6" t="s">
        <v>95</v>
      </c>
      <c r="C23" s="36">
        <f>+C24+C25</f>
        <v>222</v>
      </c>
      <c r="D23" s="36">
        <v>0</v>
      </c>
      <c r="E23" s="36"/>
      <c r="F23" s="36"/>
      <c r="G23" s="36"/>
      <c r="H23" s="36"/>
      <c r="I23" s="36"/>
    </row>
    <row r="24" spans="1:10">
      <c r="A24" s="10">
        <v>1</v>
      </c>
      <c r="B24" s="3" t="s">
        <v>96</v>
      </c>
      <c r="C24" s="36">
        <f>+SUM(D24:I24)</f>
        <v>21</v>
      </c>
      <c r="D24" s="36">
        <v>0</v>
      </c>
      <c r="E24" s="36">
        <v>7</v>
      </c>
      <c r="F24" s="36">
        <v>14</v>
      </c>
      <c r="G24" s="36"/>
      <c r="H24" s="36"/>
      <c r="I24" s="36"/>
    </row>
    <row r="25" spans="1:10">
      <c r="A25" s="10">
        <v>2</v>
      </c>
      <c r="B25" s="3" t="s">
        <v>97</v>
      </c>
      <c r="C25" s="36">
        <f>+SUM(D25:I25)</f>
        <v>201</v>
      </c>
      <c r="D25" s="36">
        <v>0</v>
      </c>
      <c r="E25" s="36"/>
      <c r="F25" s="36"/>
      <c r="G25" s="36">
        <v>55</v>
      </c>
      <c r="H25" s="36">
        <v>69</v>
      </c>
      <c r="I25" s="36">
        <v>77</v>
      </c>
    </row>
    <row r="26" spans="1:10" ht="5.25" customHeight="1"/>
    <row r="27" spans="1:10">
      <c r="C27" s="59" t="s">
        <v>145</v>
      </c>
      <c r="D27" s="59"/>
      <c r="E27" s="59"/>
      <c r="F27" s="59"/>
      <c r="G27" s="59"/>
    </row>
    <row r="28" spans="1:10">
      <c r="C28" s="54" t="s">
        <v>68</v>
      </c>
      <c r="D28" s="54"/>
      <c r="E28" s="54"/>
      <c r="F28" s="54"/>
      <c r="G28" s="54"/>
    </row>
    <row r="30" spans="1:10" hidden="1">
      <c r="C30" s="60"/>
      <c r="D30" s="60"/>
      <c r="E30" s="60"/>
      <c r="F30" s="60"/>
      <c r="G30" s="60"/>
    </row>
    <row r="33" spans="3:7">
      <c r="C33" s="54" t="s">
        <v>135</v>
      </c>
      <c r="D33" s="54"/>
      <c r="E33" s="54"/>
      <c r="F33" s="54"/>
      <c r="G33" s="54"/>
    </row>
  </sheetData>
  <sheetProtection formatCells="0" formatColumns="0" formatRows="0" autoFilter="0"/>
  <mergeCells count="13">
    <mergeCell ref="C1:I1"/>
    <mergeCell ref="C2:I2"/>
    <mergeCell ref="A4:I4"/>
    <mergeCell ref="A5:I5"/>
    <mergeCell ref="C33:G33"/>
    <mergeCell ref="C27:G27"/>
    <mergeCell ref="C30:G30"/>
    <mergeCell ref="A7:A8"/>
    <mergeCell ref="B7:B8"/>
    <mergeCell ref="C7:C8"/>
    <mergeCell ref="C28:G28"/>
    <mergeCell ref="D7:F7"/>
    <mergeCell ref="G7:I7"/>
  </mergeCells>
  <phoneticPr fontId="11" type="noConversion"/>
  <printOptions horizontalCentered="1"/>
  <pageMargins left="0" right="0" top="0.5" bottom="0.5" header="0.25" footer="0.25"/>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sheetPr>
    <tabColor rgb="FFFFFF00"/>
  </sheetPr>
  <dimension ref="A1:G55"/>
  <sheetViews>
    <sheetView topLeftCell="A10" workbookViewId="0">
      <selection activeCell="B52" sqref="B52"/>
    </sheetView>
  </sheetViews>
  <sheetFormatPr defaultRowHeight="15.75"/>
  <cols>
    <col min="1" max="1" width="7" style="4"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c r="A1" s="5" t="s">
        <v>11</v>
      </c>
      <c r="B1" s="5"/>
      <c r="C1" s="55" t="s">
        <v>9</v>
      </c>
      <c r="D1" s="55"/>
      <c r="E1" s="55"/>
      <c r="F1" s="55"/>
      <c r="G1" s="55"/>
    </row>
    <row r="2" spans="1:7">
      <c r="A2" s="2" t="s">
        <v>141</v>
      </c>
      <c r="B2" s="5"/>
      <c r="C2" s="56" t="s">
        <v>10</v>
      </c>
      <c r="D2" s="56"/>
      <c r="E2" s="56"/>
      <c r="F2" s="56"/>
      <c r="G2" s="56"/>
    </row>
    <row r="4" spans="1:7" ht="18.75">
      <c r="A4" s="57" t="s">
        <v>12</v>
      </c>
      <c r="B4" s="57"/>
      <c r="C4" s="57"/>
      <c r="D4" s="57"/>
      <c r="E4" s="57"/>
      <c r="F4" s="57"/>
      <c r="G4" s="57"/>
    </row>
    <row r="5" spans="1:7" ht="18.75" customHeight="1">
      <c r="A5" s="58" t="str">
        <f>"Công khai thông tin cơ sở vật chất của cơ sở giáo dục mầm non, năm học "&amp;'Bieu 1'!D6</f>
        <v>Công khai thông tin cơ sở vật chất của cơ sở giáo dục mầm non, năm học 2022-2023</v>
      </c>
      <c r="B5" s="58"/>
      <c r="C5" s="58"/>
      <c r="D5" s="58"/>
      <c r="E5" s="58"/>
      <c r="F5" s="58"/>
      <c r="G5" s="58"/>
    </row>
    <row r="6" spans="1:7" ht="18.75" customHeight="1">
      <c r="A6" s="58"/>
      <c r="B6" s="58"/>
      <c r="C6" s="58"/>
      <c r="D6" s="58"/>
      <c r="E6" s="58"/>
      <c r="F6" s="58"/>
      <c r="G6" s="58"/>
    </row>
    <row r="8" spans="1:7">
      <c r="A8" s="13" t="s">
        <v>1</v>
      </c>
      <c r="B8" s="14" t="s">
        <v>2</v>
      </c>
      <c r="C8" s="14" t="s">
        <v>19</v>
      </c>
      <c r="D8" s="14" t="s">
        <v>20</v>
      </c>
      <c r="E8" s="7"/>
      <c r="F8" s="7"/>
      <c r="G8" s="7"/>
    </row>
    <row r="9" spans="1:7" ht="15.75" customHeight="1">
      <c r="A9" s="14" t="s">
        <v>3</v>
      </c>
      <c r="B9" s="21" t="s">
        <v>98</v>
      </c>
      <c r="C9" s="16"/>
      <c r="D9" s="15" t="s">
        <v>99</v>
      </c>
      <c r="E9" s="7"/>
      <c r="F9" s="7"/>
      <c r="G9" s="7"/>
    </row>
    <row r="10" spans="1:7">
      <c r="A10" s="14" t="s">
        <v>4</v>
      </c>
      <c r="B10" s="21" t="s">
        <v>21</v>
      </c>
      <c r="C10" s="16"/>
      <c r="D10" s="33" t="s">
        <v>100</v>
      </c>
      <c r="E10" s="7"/>
      <c r="F10" s="7"/>
      <c r="G10" s="7"/>
    </row>
    <row r="11" spans="1:7">
      <c r="A11" s="15">
        <v>1</v>
      </c>
      <c r="B11" s="16" t="s">
        <v>22</v>
      </c>
      <c r="C11" s="16">
        <v>11</v>
      </c>
      <c r="D11" s="33" t="s">
        <v>100</v>
      </c>
      <c r="E11" s="7"/>
      <c r="F11" s="7"/>
      <c r="G11" s="7"/>
    </row>
    <row r="12" spans="1:7">
      <c r="A12" s="15">
        <v>2</v>
      </c>
      <c r="B12" s="16" t="s">
        <v>101</v>
      </c>
      <c r="C12" s="16">
        <v>0</v>
      </c>
      <c r="D12" s="33" t="s">
        <v>100</v>
      </c>
      <c r="E12" s="7"/>
      <c r="F12" s="7"/>
      <c r="G12" s="7"/>
    </row>
    <row r="13" spans="1:7">
      <c r="A13" s="15">
        <v>3</v>
      </c>
      <c r="B13" s="16" t="s">
        <v>23</v>
      </c>
      <c r="C13" s="16">
        <v>0</v>
      </c>
      <c r="D13" s="33" t="s">
        <v>100</v>
      </c>
      <c r="E13" s="7"/>
      <c r="F13" s="7"/>
      <c r="G13" s="7"/>
    </row>
    <row r="14" spans="1:7">
      <c r="A14" s="15">
        <v>4</v>
      </c>
      <c r="B14" s="16" t="s">
        <v>24</v>
      </c>
      <c r="C14" s="16">
        <v>0</v>
      </c>
      <c r="D14" s="33" t="s">
        <v>100</v>
      </c>
      <c r="E14" s="7"/>
      <c r="F14" s="7"/>
      <c r="G14" s="7"/>
    </row>
    <row r="15" spans="1:7">
      <c r="A15" s="14" t="s">
        <v>5</v>
      </c>
      <c r="B15" s="21" t="s">
        <v>25</v>
      </c>
      <c r="C15" s="16">
        <v>5</v>
      </c>
      <c r="D15" s="33" t="s">
        <v>100</v>
      </c>
      <c r="E15" s="7"/>
      <c r="F15" s="7"/>
      <c r="G15" s="7"/>
    </row>
    <row r="16" spans="1:7">
      <c r="A16" s="14" t="s">
        <v>6</v>
      </c>
      <c r="B16" s="21" t="s">
        <v>102</v>
      </c>
      <c r="C16" s="16">
        <v>1002.5</v>
      </c>
      <c r="D16" s="38">
        <f>C16/247</f>
        <v>4.0587044534412957</v>
      </c>
      <c r="E16" s="7"/>
      <c r="F16" s="7"/>
      <c r="G16" s="7"/>
    </row>
    <row r="17" spans="1:7">
      <c r="A17" s="14" t="s">
        <v>7</v>
      </c>
      <c r="B17" s="21" t="s">
        <v>103</v>
      </c>
      <c r="C17" s="16">
        <v>301.37</v>
      </c>
      <c r="D17" s="38">
        <f t="shared" ref="D17:D25" si="0">C17/247</f>
        <v>1.2201214574898787</v>
      </c>
      <c r="E17" s="7"/>
      <c r="F17" s="7"/>
      <c r="G17" s="7"/>
    </row>
    <row r="18" spans="1:7">
      <c r="A18" s="14" t="s">
        <v>8</v>
      </c>
      <c r="B18" s="21" t="s">
        <v>104</v>
      </c>
      <c r="C18" s="16"/>
      <c r="D18" s="38"/>
      <c r="E18" s="7"/>
      <c r="F18" s="7"/>
      <c r="G18" s="7"/>
    </row>
    <row r="19" spans="1:7">
      <c r="A19" s="15">
        <v>1</v>
      </c>
      <c r="B19" s="16" t="s">
        <v>105</v>
      </c>
      <c r="C19" s="16">
        <v>596</v>
      </c>
      <c r="D19" s="38">
        <f t="shared" si="0"/>
        <v>2.4129554655870447</v>
      </c>
      <c r="E19" s="7"/>
      <c r="F19" s="7"/>
      <c r="G19" s="7"/>
    </row>
    <row r="20" spans="1:7">
      <c r="A20" s="15">
        <v>2</v>
      </c>
      <c r="B20" s="16" t="s">
        <v>106</v>
      </c>
      <c r="C20" s="16">
        <v>596</v>
      </c>
      <c r="D20" s="38">
        <f t="shared" si="0"/>
        <v>2.4129554655870447</v>
      </c>
      <c r="E20" s="7"/>
      <c r="F20" s="7"/>
      <c r="G20" s="7"/>
    </row>
    <row r="21" spans="1:7">
      <c r="A21" s="15">
        <v>3</v>
      </c>
      <c r="B21" s="16" t="s">
        <v>107</v>
      </c>
      <c r="C21" s="16">
        <v>129.41999999999999</v>
      </c>
      <c r="D21" s="38">
        <f t="shared" si="0"/>
        <v>0.52396761133603231</v>
      </c>
      <c r="E21" s="7"/>
      <c r="F21" s="7"/>
      <c r="G21" s="7"/>
    </row>
    <row r="22" spans="1:7">
      <c r="A22" s="15">
        <v>4</v>
      </c>
      <c r="B22" s="16" t="s">
        <v>108</v>
      </c>
      <c r="C22" s="39">
        <v>367.24</v>
      </c>
      <c r="D22" s="38">
        <f t="shared" si="0"/>
        <v>1.4868016194331983</v>
      </c>
      <c r="E22" s="7"/>
      <c r="F22" s="7"/>
      <c r="G22" s="7"/>
    </row>
    <row r="23" spans="1:7">
      <c r="A23" s="15">
        <v>5</v>
      </c>
      <c r="B23" s="22" t="s">
        <v>109</v>
      </c>
      <c r="C23" s="16">
        <v>38</v>
      </c>
      <c r="D23" s="38">
        <f t="shared" si="0"/>
        <v>0.15384615384615385</v>
      </c>
      <c r="E23" s="7"/>
      <c r="F23" s="7"/>
      <c r="G23" s="7"/>
    </row>
    <row r="24" spans="1:7">
      <c r="A24" s="15">
        <v>6</v>
      </c>
      <c r="B24" s="22" t="s">
        <v>110</v>
      </c>
      <c r="C24" s="16">
        <v>52</v>
      </c>
      <c r="D24" s="38">
        <f t="shared" si="0"/>
        <v>0.21052631578947367</v>
      </c>
      <c r="E24" s="7"/>
      <c r="F24" s="7"/>
      <c r="G24" s="7"/>
    </row>
    <row r="25" spans="1:7">
      <c r="A25" s="15">
        <v>7</v>
      </c>
      <c r="B25" s="16" t="s">
        <v>111</v>
      </c>
      <c r="C25" s="16">
        <v>57.52</v>
      </c>
      <c r="D25" s="38">
        <f t="shared" si="0"/>
        <v>0.23287449392712553</v>
      </c>
      <c r="E25" s="7"/>
      <c r="F25" s="7"/>
      <c r="G25" s="7"/>
    </row>
    <row r="26" spans="1:7">
      <c r="A26" s="14" t="s">
        <v>16</v>
      </c>
      <c r="B26" s="21" t="s">
        <v>112</v>
      </c>
      <c r="C26" s="16">
        <v>247</v>
      </c>
      <c r="D26" s="33" t="s">
        <v>136</v>
      </c>
      <c r="E26" s="7"/>
      <c r="F26" s="7"/>
      <c r="G26" s="7"/>
    </row>
    <row r="27" spans="1:7">
      <c r="A27" s="15">
        <v>1</v>
      </c>
      <c r="B27" s="16" t="s">
        <v>113</v>
      </c>
      <c r="C27" s="16">
        <v>155</v>
      </c>
      <c r="D27" s="33">
        <v>14.09</v>
      </c>
      <c r="E27" s="7"/>
      <c r="F27" s="7"/>
      <c r="G27" s="7"/>
    </row>
    <row r="28" spans="1:7">
      <c r="A28" s="15">
        <v>2</v>
      </c>
      <c r="B28" s="16" t="s">
        <v>114</v>
      </c>
      <c r="C28" s="16">
        <v>92</v>
      </c>
      <c r="D28" s="33">
        <v>8.36</v>
      </c>
      <c r="E28" s="7"/>
      <c r="F28" s="7"/>
      <c r="G28" s="7"/>
    </row>
    <row r="29" spans="1:7">
      <c r="A29" s="14" t="s">
        <v>17</v>
      </c>
      <c r="B29" s="21" t="s">
        <v>115</v>
      </c>
      <c r="C29" s="16">
        <v>61</v>
      </c>
      <c r="D29" s="34" t="s">
        <v>142</v>
      </c>
      <c r="E29" s="7"/>
      <c r="F29" s="7"/>
      <c r="G29" s="7"/>
    </row>
    <row r="30" spans="1:7" ht="25.5">
      <c r="A30" s="14" t="s">
        <v>18</v>
      </c>
      <c r="B30" s="21" t="s">
        <v>116</v>
      </c>
      <c r="C30" s="16">
        <v>23</v>
      </c>
      <c r="D30" s="33"/>
      <c r="E30" s="7"/>
      <c r="F30" s="7"/>
      <c r="G30" s="7"/>
    </row>
    <row r="31" spans="1:7" ht="25.5">
      <c r="A31" s="14" t="s">
        <v>26</v>
      </c>
      <c r="B31" s="21" t="s">
        <v>117</v>
      </c>
      <c r="C31" s="16">
        <v>1</v>
      </c>
      <c r="D31" s="33" t="s">
        <v>137</v>
      </c>
      <c r="E31" s="7"/>
      <c r="F31" s="7"/>
      <c r="G31" s="7"/>
    </row>
    <row r="32" spans="1:7">
      <c r="A32" s="15">
        <v>1</v>
      </c>
      <c r="B32" s="16" t="s">
        <v>138</v>
      </c>
      <c r="C32" s="16">
        <v>1</v>
      </c>
      <c r="D32" s="42" t="s">
        <v>139</v>
      </c>
      <c r="E32" s="7"/>
      <c r="F32" s="7"/>
      <c r="G32" s="7"/>
    </row>
    <row r="33" spans="1:7">
      <c r="A33" s="8"/>
      <c r="B33" s="26"/>
      <c r="C33" s="27"/>
      <c r="D33" s="27"/>
      <c r="E33" s="7"/>
      <c r="F33" s="7"/>
      <c r="G33" s="7"/>
    </row>
    <row r="34" spans="1:7">
      <c r="A34" s="24"/>
      <c r="B34" s="15"/>
      <c r="C34" s="65" t="s">
        <v>118</v>
      </c>
      <c r="D34" s="65"/>
      <c r="E34" s="65"/>
      <c r="F34" s="65"/>
      <c r="G34" s="65"/>
    </row>
    <row r="35" spans="1:7" ht="25.5">
      <c r="A35" s="66" t="s">
        <v>27</v>
      </c>
      <c r="B35" s="66" t="s">
        <v>31</v>
      </c>
      <c r="C35" s="15" t="s">
        <v>32</v>
      </c>
      <c r="D35" s="65" t="s">
        <v>33</v>
      </c>
      <c r="E35" s="65"/>
      <c r="F35" s="65" t="s">
        <v>99</v>
      </c>
      <c r="G35" s="65"/>
    </row>
    <row r="36" spans="1:7">
      <c r="A36" s="66"/>
      <c r="B36" s="66"/>
      <c r="C36" s="15"/>
      <c r="D36" s="15" t="s">
        <v>34</v>
      </c>
      <c r="E36" s="15" t="s">
        <v>35</v>
      </c>
      <c r="F36" s="15" t="s">
        <v>34</v>
      </c>
      <c r="G36" s="15" t="s">
        <v>35</v>
      </c>
    </row>
    <row r="37" spans="1:7">
      <c r="A37" s="15">
        <v>1</v>
      </c>
      <c r="B37" s="16" t="s">
        <v>36</v>
      </c>
      <c r="C37" s="40">
        <v>60.18</v>
      </c>
      <c r="D37" s="41">
        <v>129.41999999999999</v>
      </c>
      <c r="E37" s="40">
        <f>D37/247</f>
        <v>0.52396761133603231</v>
      </c>
      <c r="F37" s="40">
        <v>0</v>
      </c>
      <c r="G37" s="40">
        <v>0</v>
      </c>
    </row>
    <row r="38" spans="1:7">
      <c r="A38" s="15">
        <v>2</v>
      </c>
      <c r="B38" s="16" t="s">
        <v>37</v>
      </c>
      <c r="C38" s="40">
        <v>0</v>
      </c>
      <c r="D38" s="40">
        <v>0</v>
      </c>
      <c r="E38" s="40">
        <v>0</v>
      </c>
      <c r="F38" s="40">
        <v>0</v>
      </c>
      <c r="G38" s="40">
        <v>0</v>
      </c>
    </row>
    <row r="39" spans="1:7" ht="28.5" customHeight="1">
      <c r="A39" s="63" t="s">
        <v>119</v>
      </c>
      <c r="B39" s="64"/>
      <c r="C39" s="64"/>
      <c r="D39" s="64"/>
      <c r="E39" s="64"/>
      <c r="F39" s="64"/>
      <c r="G39" s="64"/>
    </row>
    <row r="40" spans="1:7">
      <c r="A40" s="28"/>
      <c r="B40" s="29"/>
      <c r="C40" s="29"/>
      <c r="D40" s="29"/>
      <c r="E40" s="29"/>
      <c r="F40" s="29"/>
      <c r="G40" s="29"/>
    </row>
    <row r="41" spans="1:7">
      <c r="A41" s="24"/>
      <c r="B41" s="16"/>
      <c r="C41" s="15" t="s">
        <v>38</v>
      </c>
      <c r="D41" s="15" t="s">
        <v>39</v>
      </c>
      <c r="E41" s="7"/>
      <c r="F41" s="7"/>
      <c r="G41" s="7"/>
    </row>
    <row r="42" spans="1:7">
      <c r="A42" s="25" t="s">
        <v>28</v>
      </c>
      <c r="B42" s="21" t="s">
        <v>41</v>
      </c>
      <c r="C42" s="33" t="s">
        <v>26</v>
      </c>
      <c r="D42" s="15"/>
      <c r="E42" s="7"/>
      <c r="F42" s="7"/>
      <c r="G42" s="7"/>
    </row>
    <row r="43" spans="1:7" ht="15.75" customHeight="1">
      <c r="A43" s="25" t="s">
        <v>29</v>
      </c>
      <c r="B43" s="21" t="s">
        <v>43</v>
      </c>
      <c r="C43" s="33" t="s">
        <v>26</v>
      </c>
      <c r="D43" s="15"/>
      <c r="E43" s="7"/>
      <c r="F43" s="7"/>
      <c r="G43" s="7"/>
    </row>
    <row r="44" spans="1:7">
      <c r="A44" s="25" t="s">
        <v>30</v>
      </c>
      <c r="B44" s="21" t="s">
        <v>44</v>
      </c>
      <c r="C44" s="33" t="s">
        <v>26</v>
      </c>
      <c r="D44" s="15"/>
      <c r="E44" s="7"/>
      <c r="F44" s="7"/>
      <c r="G44" s="7"/>
    </row>
    <row r="45" spans="1:7" ht="15.75" customHeight="1">
      <c r="A45" s="25" t="s">
        <v>40</v>
      </c>
      <c r="B45" s="21" t="s">
        <v>120</v>
      </c>
      <c r="C45" s="33" t="s">
        <v>26</v>
      </c>
      <c r="D45" s="15"/>
      <c r="E45" s="7"/>
      <c r="F45" s="7"/>
      <c r="G45" s="7"/>
    </row>
    <row r="46" spans="1:7">
      <c r="A46" s="25" t="s">
        <v>42</v>
      </c>
      <c r="B46" s="21" t="s">
        <v>45</v>
      </c>
      <c r="C46" s="33" t="s">
        <v>26</v>
      </c>
      <c r="D46" s="15"/>
      <c r="E46" s="7"/>
      <c r="F46" s="7"/>
      <c r="G46" s="7"/>
    </row>
    <row r="47" spans="1:7">
      <c r="A47" s="25" t="s">
        <v>121</v>
      </c>
      <c r="B47" s="21" t="s">
        <v>122</v>
      </c>
      <c r="C47" s="15"/>
      <c r="D47" s="15"/>
      <c r="E47" s="7"/>
      <c r="F47" s="7"/>
      <c r="G47" s="7"/>
    </row>
    <row r="49" spans="3:7">
      <c r="C49" s="59" t="s">
        <v>145</v>
      </c>
      <c r="D49" s="59"/>
      <c r="E49" s="59"/>
      <c r="F49" s="59"/>
      <c r="G49" s="59"/>
    </row>
    <row r="50" spans="3:7">
      <c r="C50" s="54" t="s">
        <v>68</v>
      </c>
      <c r="D50" s="54"/>
      <c r="E50" s="54"/>
      <c r="F50" s="54"/>
      <c r="G50" s="54"/>
    </row>
    <row r="52" spans="3:7">
      <c r="C52" s="60"/>
      <c r="D52" s="60"/>
      <c r="E52" s="60"/>
      <c r="F52" s="60"/>
      <c r="G52" s="60"/>
    </row>
    <row r="55" spans="3:7">
      <c r="C55" s="54" t="s">
        <v>135</v>
      </c>
      <c r="D55" s="54"/>
      <c r="E55" s="54"/>
      <c r="F55" s="54"/>
      <c r="G55" s="54"/>
    </row>
  </sheetData>
  <sheetProtection formatCells="0" formatColumns="0" formatRows="0" autoFilter="0"/>
  <mergeCells count="15">
    <mergeCell ref="C34:G34"/>
    <mergeCell ref="A35:A36"/>
    <mergeCell ref="B35:B36"/>
    <mergeCell ref="D35:E35"/>
    <mergeCell ref="F35:G35"/>
    <mergeCell ref="A4:G4"/>
    <mergeCell ref="A6:G6"/>
    <mergeCell ref="C1:G1"/>
    <mergeCell ref="C2:G2"/>
    <mergeCell ref="A5:G5"/>
    <mergeCell ref="C49:G49"/>
    <mergeCell ref="C50:G50"/>
    <mergeCell ref="C55:G55"/>
    <mergeCell ref="C52:G52"/>
    <mergeCell ref="A39:G39"/>
  </mergeCells>
  <printOptions horizontalCentered="1"/>
  <pageMargins left="0" right="0" top="0.5" bottom="0.5" header="0.25" footer="0.25"/>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sheetPr>
    <tabColor rgb="FFFFFF00"/>
  </sheetPr>
  <dimension ref="A1:P33"/>
  <sheetViews>
    <sheetView topLeftCell="A7" workbookViewId="0">
      <selection activeCell="C23" sqref="C23"/>
    </sheetView>
  </sheetViews>
  <sheetFormatPr defaultRowHeight="15.75"/>
  <cols>
    <col min="1" max="1" width="6.7109375" style="44" customWidth="1"/>
    <col min="2" max="2" width="45.28515625" style="44" bestFit="1" customWidth="1"/>
    <col min="3" max="3" width="6.7109375" style="44" bestFit="1" customWidth="1"/>
    <col min="4" max="16" width="6.5703125" style="44" customWidth="1"/>
    <col min="17" max="16384" width="9.140625" style="44"/>
  </cols>
  <sheetData>
    <row r="1" spans="1:16">
      <c r="A1" s="43" t="s">
        <v>11</v>
      </c>
      <c r="C1" s="67" t="s">
        <v>9</v>
      </c>
      <c r="D1" s="67"/>
      <c r="E1" s="67"/>
      <c r="F1" s="67"/>
      <c r="G1" s="67"/>
      <c r="H1" s="67"/>
      <c r="I1" s="67"/>
      <c r="J1" s="67"/>
      <c r="K1" s="67"/>
      <c r="L1" s="67"/>
      <c r="M1" s="67"/>
      <c r="N1" s="67"/>
      <c r="O1" s="67"/>
      <c r="P1" s="67"/>
    </row>
    <row r="2" spans="1:16">
      <c r="A2" s="43" t="s">
        <v>143</v>
      </c>
      <c r="C2" s="68" t="s">
        <v>10</v>
      </c>
      <c r="D2" s="68"/>
      <c r="E2" s="68"/>
      <c r="F2" s="68"/>
      <c r="G2" s="68"/>
      <c r="H2" s="68"/>
      <c r="I2" s="68"/>
      <c r="J2" s="68"/>
      <c r="K2" s="68"/>
      <c r="L2" s="68"/>
      <c r="M2" s="68"/>
      <c r="N2" s="68"/>
      <c r="O2" s="68"/>
      <c r="P2" s="68"/>
    </row>
    <row r="4" spans="1:16" ht="18.75">
      <c r="A4" s="69" t="s">
        <v>12</v>
      </c>
      <c r="B4" s="69"/>
      <c r="C4" s="69"/>
      <c r="D4" s="69"/>
      <c r="E4" s="69"/>
      <c r="F4" s="69"/>
      <c r="G4" s="69"/>
      <c r="H4" s="69"/>
      <c r="I4" s="69"/>
      <c r="J4" s="69"/>
      <c r="K4" s="69"/>
      <c r="L4" s="69"/>
      <c r="M4" s="69"/>
      <c r="N4" s="69"/>
      <c r="O4" s="69"/>
      <c r="P4" s="69"/>
    </row>
    <row r="5" spans="1:16" ht="16.5">
      <c r="A5" s="70"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2022-2023</v>
      </c>
      <c r="B5" s="70"/>
      <c r="C5" s="70"/>
      <c r="D5" s="70"/>
      <c r="E5" s="70"/>
      <c r="F5" s="70"/>
      <c r="G5" s="70"/>
      <c r="H5" s="70"/>
      <c r="I5" s="70"/>
      <c r="J5" s="70"/>
      <c r="K5" s="70"/>
      <c r="L5" s="70"/>
      <c r="M5" s="70"/>
      <c r="N5" s="70"/>
      <c r="O5" s="70"/>
      <c r="P5" s="70"/>
    </row>
    <row r="7" spans="1:16" ht="36.75" customHeight="1">
      <c r="A7" s="71" t="s">
        <v>1</v>
      </c>
      <c r="B7" s="71" t="s">
        <v>2</v>
      </c>
      <c r="C7" s="71" t="s">
        <v>0</v>
      </c>
      <c r="D7" s="71" t="s">
        <v>46</v>
      </c>
      <c r="E7" s="71"/>
      <c r="F7" s="71"/>
      <c r="G7" s="71"/>
      <c r="H7" s="71"/>
      <c r="I7" s="71"/>
      <c r="J7" s="71" t="s">
        <v>47</v>
      </c>
      <c r="K7" s="71"/>
      <c r="L7" s="71"/>
      <c r="M7" s="71" t="s">
        <v>48</v>
      </c>
      <c r="N7" s="71"/>
      <c r="O7" s="71"/>
      <c r="P7" s="71"/>
    </row>
    <row r="8" spans="1:16" ht="25.5">
      <c r="A8" s="71"/>
      <c r="B8" s="71"/>
      <c r="C8" s="71"/>
      <c r="D8" s="45" t="s">
        <v>49</v>
      </c>
      <c r="E8" s="45" t="s">
        <v>50</v>
      </c>
      <c r="F8" s="45" t="s">
        <v>51</v>
      </c>
      <c r="G8" s="45" t="s">
        <v>52</v>
      </c>
      <c r="H8" s="45" t="s">
        <v>53</v>
      </c>
      <c r="I8" s="45" t="s">
        <v>54</v>
      </c>
      <c r="J8" s="45" t="s">
        <v>123</v>
      </c>
      <c r="K8" s="45" t="s">
        <v>55</v>
      </c>
      <c r="L8" s="45" t="s">
        <v>56</v>
      </c>
      <c r="M8" s="45" t="s">
        <v>57</v>
      </c>
      <c r="N8" s="45" t="s">
        <v>13</v>
      </c>
      <c r="O8" s="45" t="s">
        <v>14</v>
      </c>
      <c r="P8" s="45" t="s">
        <v>15</v>
      </c>
    </row>
    <row r="9" spans="1:16">
      <c r="A9" s="46"/>
      <c r="B9" s="47" t="s">
        <v>58</v>
      </c>
      <c r="C9" s="48">
        <f>+C10+C13+C16</f>
        <v>38</v>
      </c>
      <c r="D9" s="48">
        <f t="shared" ref="D9:P9" si="0">+D10+D13+D16</f>
        <v>0</v>
      </c>
      <c r="E9" s="48">
        <f t="shared" si="0"/>
        <v>0</v>
      </c>
      <c r="F9" s="48">
        <f t="shared" si="0"/>
        <v>16</v>
      </c>
      <c r="G9" s="48">
        <f t="shared" si="0"/>
        <v>9</v>
      </c>
      <c r="H9" s="48">
        <f t="shared" si="0"/>
        <v>7</v>
      </c>
      <c r="I9" s="48">
        <f t="shared" si="0"/>
        <v>9</v>
      </c>
      <c r="J9" s="48">
        <f t="shared" si="0"/>
        <v>1</v>
      </c>
      <c r="K9" s="48">
        <f t="shared" si="0"/>
        <v>18</v>
      </c>
      <c r="L9" s="48">
        <f t="shared" si="0"/>
        <v>7</v>
      </c>
      <c r="M9" s="48">
        <f t="shared" si="0"/>
        <v>27</v>
      </c>
      <c r="N9" s="48">
        <f t="shared" si="0"/>
        <v>13</v>
      </c>
      <c r="O9" s="48">
        <f t="shared" si="0"/>
        <v>0</v>
      </c>
      <c r="P9" s="48">
        <f t="shared" si="0"/>
        <v>0</v>
      </c>
    </row>
    <row r="10" spans="1:16">
      <c r="A10" s="46" t="s">
        <v>3</v>
      </c>
      <c r="B10" s="47" t="s">
        <v>59</v>
      </c>
      <c r="C10" s="48">
        <v>22</v>
      </c>
      <c r="D10" s="48">
        <f t="shared" ref="D10:P10" si="1">+D11+D12</f>
        <v>0</v>
      </c>
      <c r="E10" s="48">
        <f t="shared" si="1"/>
        <v>0</v>
      </c>
      <c r="F10" s="48">
        <f t="shared" si="1"/>
        <v>12</v>
      </c>
      <c r="G10" s="48">
        <f t="shared" si="1"/>
        <v>9</v>
      </c>
      <c r="H10" s="48">
        <f t="shared" si="1"/>
        <v>1</v>
      </c>
      <c r="I10" s="48">
        <f t="shared" si="1"/>
        <v>0</v>
      </c>
      <c r="J10" s="48">
        <f t="shared" si="1"/>
        <v>1</v>
      </c>
      <c r="K10" s="48">
        <f t="shared" si="1"/>
        <v>18</v>
      </c>
      <c r="L10" s="48">
        <f t="shared" si="1"/>
        <v>4</v>
      </c>
      <c r="M10" s="48">
        <f t="shared" si="1"/>
        <v>21</v>
      </c>
      <c r="N10" s="48">
        <f t="shared" si="1"/>
        <v>2</v>
      </c>
      <c r="O10" s="48">
        <f t="shared" si="1"/>
        <v>0</v>
      </c>
      <c r="P10" s="48">
        <f t="shared" si="1"/>
        <v>0</v>
      </c>
    </row>
    <row r="11" spans="1:16">
      <c r="A11" s="45">
        <v>1</v>
      </c>
      <c r="B11" s="49" t="s">
        <v>69</v>
      </c>
      <c r="C11" s="48">
        <v>5</v>
      </c>
      <c r="D11" s="48">
        <v>0</v>
      </c>
      <c r="E11" s="48">
        <v>0</v>
      </c>
      <c r="F11" s="48">
        <v>4</v>
      </c>
      <c r="G11" s="48">
        <v>1</v>
      </c>
      <c r="H11" s="48">
        <v>0</v>
      </c>
      <c r="I11" s="48">
        <v>0</v>
      </c>
      <c r="J11" s="48">
        <v>0</v>
      </c>
      <c r="K11" s="48">
        <v>4</v>
      </c>
      <c r="L11" s="48">
        <v>1</v>
      </c>
      <c r="M11" s="48">
        <v>4</v>
      </c>
      <c r="N11" s="48">
        <v>1</v>
      </c>
      <c r="O11" s="48">
        <v>0</v>
      </c>
      <c r="P11" s="48">
        <v>0</v>
      </c>
    </row>
    <row r="12" spans="1:16">
      <c r="A12" s="45">
        <v>2</v>
      </c>
      <c r="B12" s="49" t="s">
        <v>70</v>
      </c>
      <c r="C12" s="48">
        <v>17</v>
      </c>
      <c r="D12" s="48">
        <v>0</v>
      </c>
      <c r="E12" s="48">
        <v>0</v>
      </c>
      <c r="F12" s="48">
        <v>8</v>
      </c>
      <c r="G12" s="48">
        <v>8</v>
      </c>
      <c r="H12" s="48">
        <v>1</v>
      </c>
      <c r="I12" s="48">
        <v>0</v>
      </c>
      <c r="J12" s="48">
        <v>1</v>
      </c>
      <c r="K12" s="48">
        <v>14</v>
      </c>
      <c r="L12" s="48">
        <v>3</v>
      </c>
      <c r="M12" s="48">
        <v>17</v>
      </c>
      <c r="N12" s="48">
        <v>1</v>
      </c>
      <c r="O12" s="48">
        <v>0</v>
      </c>
      <c r="P12" s="48">
        <v>0</v>
      </c>
    </row>
    <row r="13" spans="1:16">
      <c r="A13" s="46" t="s">
        <v>4</v>
      </c>
      <c r="B13" s="47" t="s">
        <v>60</v>
      </c>
      <c r="C13" s="48">
        <f t="shared" ref="C13:P13" si="2">+C14+C15</f>
        <v>3</v>
      </c>
      <c r="D13" s="48">
        <f t="shared" si="2"/>
        <v>0</v>
      </c>
      <c r="E13" s="48">
        <f t="shared" si="2"/>
        <v>0</v>
      </c>
      <c r="F13" s="48">
        <f t="shared" si="2"/>
        <v>3</v>
      </c>
      <c r="G13" s="48">
        <f t="shared" si="2"/>
        <v>0</v>
      </c>
      <c r="H13" s="48">
        <f t="shared" si="2"/>
        <v>3</v>
      </c>
      <c r="I13" s="48">
        <f t="shared" si="2"/>
        <v>0</v>
      </c>
      <c r="J13" s="48">
        <f t="shared" si="2"/>
        <v>0</v>
      </c>
      <c r="K13" s="48">
        <f t="shared" si="2"/>
        <v>0</v>
      </c>
      <c r="L13" s="48">
        <f t="shared" si="2"/>
        <v>3</v>
      </c>
      <c r="M13" s="48">
        <f t="shared" si="2"/>
        <v>3</v>
      </c>
      <c r="N13" s="48">
        <f t="shared" si="2"/>
        <v>0</v>
      </c>
      <c r="O13" s="48">
        <f t="shared" si="2"/>
        <v>0</v>
      </c>
      <c r="P13" s="48">
        <f t="shared" si="2"/>
        <v>0</v>
      </c>
    </row>
    <row r="14" spans="1:16">
      <c r="A14" s="45">
        <v>1</v>
      </c>
      <c r="B14" s="49" t="s">
        <v>61</v>
      </c>
      <c r="C14" s="48">
        <v>1</v>
      </c>
      <c r="D14" s="48">
        <f t="shared" ref="D14:D25" si="3">+D15+D16</f>
        <v>0</v>
      </c>
      <c r="E14" s="48">
        <f t="shared" ref="E14:G25" si="4">+E15+E16</f>
        <v>0</v>
      </c>
      <c r="F14" s="48">
        <v>1</v>
      </c>
      <c r="G14" s="48">
        <f t="shared" ref="G14" si="5">+G15+G16</f>
        <v>0</v>
      </c>
      <c r="H14" s="48">
        <f t="shared" ref="H14" si="6">+H15+H16</f>
        <v>3</v>
      </c>
      <c r="I14" s="48">
        <v>0</v>
      </c>
      <c r="J14" s="48">
        <v>0</v>
      </c>
      <c r="K14" s="48">
        <v>0</v>
      </c>
      <c r="L14" s="48">
        <v>1</v>
      </c>
      <c r="M14" s="48">
        <v>1</v>
      </c>
      <c r="N14" s="48">
        <v>0</v>
      </c>
      <c r="O14" s="48">
        <v>0</v>
      </c>
      <c r="P14" s="48">
        <v>0</v>
      </c>
    </row>
    <row r="15" spans="1:16">
      <c r="A15" s="45">
        <v>2</v>
      </c>
      <c r="B15" s="49" t="s">
        <v>62</v>
      </c>
      <c r="C15" s="48">
        <v>2</v>
      </c>
      <c r="D15" s="48">
        <f t="shared" si="3"/>
        <v>0</v>
      </c>
      <c r="E15" s="48">
        <f t="shared" si="4"/>
        <v>0</v>
      </c>
      <c r="F15" s="48">
        <v>2</v>
      </c>
      <c r="G15" s="48"/>
      <c r="H15" s="48"/>
      <c r="I15" s="48">
        <v>0</v>
      </c>
      <c r="J15" s="48">
        <v>0</v>
      </c>
      <c r="K15" s="48">
        <v>0</v>
      </c>
      <c r="L15" s="48">
        <v>2</v>
      </c>
      <c r="M15" s="48">
        <v>2</v>
      </c>
      <c r="N15" s="48">
        <v>0</v>
      </c>
      <c r="O15" s="48">
        <v>0</v>
      </c>
      <c r="P15" s="48">
        <v>0</v>
      </c>
    </row>
    <row r="16" spans="1:16">
      <c r="A16" s="46" t="s">
        <v>5</v>
      </c>
      <c r="B16" s="47" t="s">
        <v>63</v>
      </c>
      <c r="C16" s="48">
        <f>+C18+C20+C21</f>
        <v>13</v>
      </c>
      <c r="D16" s="48">
        <f t="shared" si="3"/>
        <v>0</v>
      </c>
      <c r="E16" s="48">
        <f t="shared" si="4"/>
        <v>0</v>
      </c>
      <c r="F16" s="48">
        <f t="shared" ref="F16:P16" si="7">+SUM(F17:F25)</f>
        <v>1</v>
      </c>
      <c r="G16" s="48">
        <f t="shared" si="7"/>
        <v>0</v>
      </c>
      <c r="H16" s="48">
        <f t="shared" si="7"/>
        <v>3</v>
      </c>
      <c r="I16" s="48">
        <f t="shared" si="7"/>
        <v>9</v>
      </c>
      <c r="J16" s="48">
        <f t="shared" si="7"/>
        <v>0</v>
      </c>
      <c r="K16" s="48">
        <f t="shared" si="7"/>
        <v>0</v>
      </c>
      <c r="L16" s="48">
        <f t="shared" si="7"/>
        <v>0</v>
      </c>
      <c r="M16" s="48">
        <f t="shared" si="7"/>
        <v>3</v>
      </c>
      <c r="N16" s="48">
        <f t="shared" si="7"/>
        <v>11</v>
      </c>
      <c r="O16" s="48">
        <f t="shared" si="7"/>
        <v>0</v>
      </c>
      <c r="P16" s="48">
        <f t="shared" si="7"/>
        <v>0</v>
      </c>
    </row>
    <row r="17" spans="1:16">
      <c r="A17" s="45">
        <v>1</v>
      </c>
      <c r="B17" s="49" t="s">
        <v>64</v>
      </c>
      <c r="C17" s="48">
        <v>0</v>
      </c>
      <c r="D17" s="48">
        <f t="shared" si="3"/>
        <v>0</v>
      </c>
      <c r="E17" s="48">
        <f t="shared" si="4"/>
        <v>0</v>
      </c>
      <c r="F17" s="48"/>
      <c r="G17" s="48">
        <v>0</v>
      </c>
      <c r="H17" s="48">
        <v>0</v>
      </c>
      <c r="I17" s="48">
        <v>0</v>
      </c>
      <c r="J17" s="48">
        <v>0</v>
      </c>
      <c r="K17" s="48">
        <v>0</v>
      </c>
      <c r="L17" s="48">
        <v>0</v>
      </c>
      <c r="M17" s="48">
        <v>0</v>
      </c>
      <c r="N17" s="48">
        <v>0</v>
      </c>
      <c r="O17" s="48">
        <v>0</v>
      </c>
      <c r="P17" s="48">
        <v>0</v>
      </c>
    </row>
    <row r="18" spans="1:16">
      <c r="A18" s="45">
        <v>2</v>
      </c>
      <c r="B18" s="49" t="s">
        <v>65</v>
      </c>
      <c r="C18" s="48">
        <v>1</v>
      </c>
      <c r="D18" s="48">
        <f t="shared" si="3"/>
        <v>0</v>
      </c>
      <c r="E18" s="48">
        <f t="shared" si="4"/>
        <v>0</v>
      </c>
      <c r="F18" s="48">
        <v>1</v>
      </c>
      <c r="G18" s="48">
        <v>0</v>
      </c>
      <c r="H18" s="48">
        <v>0</v>
      </c>
      <c r="I18" s="48">
        <v>0</v>
      </c>
      <c r="J18" s="48">
        <v>0</v>
      </c>
      <c r="K18" s="48">
        <v>0</v>
      </c>
      <c r="L18" s="48">
        <v>0</v>
      </c>
      <c r="M18" s="48">
        <v>1</v>
      </c>
      <c r="N18" s="48">
        <v>0</v>
      </c>
      <c r="O18" s="48">
        <v>0</v>
      </c>
      <c r="P18" s="48">
        <v>0</v>
      </c>
    </row>
    <row r="19" spans="1:16">
      <c r="A19" s="45">
        <v>3</v>
      </c>
      <c r="B19" s="49" t="s">
        <v>66</v>
      </c>
      <c r="C19" s="48">
        <v>0</v>
      </c>
      <c r="D19" s="48">
        <f t="shared" si="3"/>
        <v>0</v>
      </c>
      <c r="E19" s="48">
        <f t="shared" ref="E19" si="8">+E20+E21</f>
        <v>0</v>
      </c>
      <c r="F19" s="48">
        <f t="shared" ref="F19:F25" si="9">+F20+F21</f>
        <v>0</v>
      </c>
      <c r="G19" s="48">
        <v>0</v>
      </c>
      <c r="H19" s="48">
        <v>0</v>
      </c>
      <c r="I19" s="48">
        <v>0</v>
      </c>
      <c r="J19" s="48">
        <v>0</v>
      </c>
      <c r="K19" s="48">
        <v>0</v>
      </c>
      <c r="L19" s="48">
        <v>0</v>
      </c>
      <c r="M19" s="48">
        <v>0</v>
      </c>
      <c r="N19" s="48">
        <v>0</v>
      </c>
      <c r="O19" s="48">
        <v>0</v>
      </c>
      <c r="P19" s="48">
        <v>0</v>
      </c>
    </row>
    <row r="20" spans="1:16">
      <c r="A20" s="45">
        <v>4</v>
      </c>
      <c r="B20" s="49" t="s">
        <v>67</v>
      </c>
      <c r="C20" s="48">
        <v>1</v>
      </c>
      <c r="D20" s="48">
        <f t="shared" si="3"/>
        <v>0</v>
      </c>
      <c r="E20" s="48">
        <f t="shared" si="4"/>
        <v>0</v>
      </c>
      <c r="F20" s="48">
        <f t="shared" si="9"/>
        <v>0</v>
      </c>
      <c r="G20" s="48">
        <f t="shared" si="4"/>
        <v>0</v>
      </c>
      <c r="H20" s="48">
        <v>1</v>
      </c>
      <c r="I20" s="48">
        <v>0</v>
      </c>
      <c r="J20" s="48">
        <v>0</v>
      </c>
      <c r="K20" s="48">
        <v>0</v>
      </c>
      <c r="L20" s="48">
        <v>0</v>
      </c>
      <c r="M20" s="48">
        <v>1</v>
      </c>
      <c r="N20" s="48">
        <v>0</v>
      </c>
      <c r="O20" s="48">
        <v>0</v>
      </c>
      <c r="P20" s="48">
        <v>0</v>
      </c>
    </row>
    <row r="21" spans="1:16">
      <c r="A21" s="45">
        <v>5</v>
      </c>
      <c r="B21" s="49" t="s">
        <v>124</v>
      </c>
      <c r="C21" s="48">
        <v>11</v>
      </c>
      <c r="D21" s="48">
        <f t="shared" si="3"/>
        <v>0</v>
      </c>
      <c r="E21" s="48">
        <f t="shared" ref="E21:E25" si="10">+E22+E23</f>
        <v>0</v>
      </c>
      <c r="F21" s="48">
        <f t="shared" si="9"/>
        <v>0</v>
      </c>
      <c r="G21" s="48">
        <f t="shared" si="4"/>
        <v>0</v>
      </c>
      <c r="H21" s="48">
        <v>0</v>
      </c>
      <c r="I21" s="48">
        <v>0</v>
      </c>
      <c r="J21" s="48">
        <v>0</v>
      </c>
      <c r="K21" s="48">
        <v>0</v>
      </c>
      <c r="L21" s="48">
        <v>0</v>
      </c>
      <c r="M21" s="48">
        <v>1</v>
      </c>
      <c r="N21" s="48">
        <v>11</v>
      </c>
      <c r="O21" s="48">
        <v>0</v>
      </c>
      <c r="P21" s="48">
        <v>0</v>
      </c>
    </row>
    <row r="22" spans="1:16">
      <c r="A22" s="45"/>
      <c r="B22" s="50" t="s">
        <v>125</v>
      </c>
      <c r="C22" s="51">
        <v>0</v>
      </c>
      <c r="D22" s="51">
        <f t="shared" si="3"/>
        <v>0</v>
      </c>
      <c r="E22" s="51">
        <f t="shared" si="10"/>
        <v>0</v>
      </c>
      <c r="F22" s="51">
        <f t="shared" si="9"/>
        <v>0</v>
      </c>
      <c r="G22" s="51">
        <f t="shared" si="4"/>
        <v>0</v>
      </c>
      <c r="H22" s="51">
        <v>0</v>
      </c>
      <c r="I22" s="51">
        <v>0</v>
      </c>
      <c r="J22" s="51">
        <v>0</v>
      </c>
      <c r="K22" s="48">
        <v>0</v>
      </c>
      <c r="L22" s="48">
        <v>0</v>
      </c>
      <c r="M22" s="48">
        <v>0</v>
      </c>
      <c r="N22" s="48">
        <v>0</v>
      </c>
      <c r="O22" s="48">
        <v>0</v>
      </c>
      <c r="P22" s="48">
        <v>0</v>
      </c>
    </row>
    <row r="23" spans="1:16">
      <c r="A23" s="45"/>
      <c r="B23" s="50" t="s">
        <v>126</v>
      </c>
      <c r="C23" s="51">
        <v>4</v>
      </c>
      <c r="D23" s="51">
        <f t="shared" si="3"/>
        <v>0</v>
      </c>
      <c r="E23" s="51">
        <f t="shared" si="10"/>
        <v>0</v>
      </c>
      <c r="F23" s="51">
        <f t="shared" si="9"/>
        <v>0</v>
      </c>
      <c r="G23" s="51">
        <f t="shared" si="4"/>
        <v>0</v>
      </c>
      <c r="H23" s="51">
        <v>0</v>
      </c>
      <c r="I23" s="51">
        <v>4</v>
      </c>
      <c r="J23" s="51">
        <v>0</v>
      </c>
      <c r="K23" s="48">
        <v>0</v>
      </c>
      <c r="L23" s="48">
        <v>0</v>
      </c>
      <c r="M23" s="48">
        <v>0</v>
      </c>
      <c r="N23" s="48">
        <v>0</v>
      </c>
      <c r="O23" s="48">
        <v>0</v>
      </c>
      <c r="P23" s="48">
        <v>0</v>
      </c>
    </row>
    <row r="24" spans="1:16">
      <c r="A24" s="45"/>
      <c r="B24" s="50" t="s">
        <v>127</v>
      </c>
      <c r="C24" s="51">
        <v>3</v>
      </c>
      <c r="D24" s="51">
        <f t="shared" si="3"/>
        <v>0</v>
      </c>
      <c r="E24" s="51">
        <f t="shared" si="10"/>
        <v>0</v>
      </c>
      <c r="F24" s="51">
        <f t="shared" si="9"/>
        <v>0</v>
      </c>
      <c r="G24" s="51">
        <f t="shared" si="4"/>
        <v>0</v>
      </c>
      <c r="H24" s="51">
        <v>2</v>
      </c>
      <c r="I24" s="51">
        <v>1</v>
      </c>
      <c r="J24" s="51">
        <v>0</v>
      </c>
      <c r="K24" s="48">
        <v>0</v>
      </c>
      <c r="L24" s="48">
        <v>0</v>
      </c>
      <c r="M24" s="48">
        <v>0</v>
      </c>
      <c r="N24" s="48">
        <v>0</v>
      </c>
      <c r="O24" s="48">
        <v>0</v>
      </c>
      <c r="P24" s="48">
        <v>0</v>
      </c>
    </row>
    <row r="25" spans="1:16">
      <c r="A25" s="45" t="s">
        <v>121</v>
      </c>
      <c r="B25" s="50" t="s">
        <v>128</v>
      </c>
      <c r="C25" s="51">
        <v>4</v>
      </c>
      <c r="D25" s="51">
        <f t="shared" si="3"/>
        <v>0</v>
      </c>
      <c r="E25" s="51">
        <f t="shared" si="10"/>
        <v>0</v>
      </c>
      <c r="F25" s="51">
        <f t="shared" si="9"/>
        <v>0</v>
      </c>
      <c r="G25" s="51">
        <f t="shared" si="4"/>
        <v>0</v>
      </c>
      <c r="H25" s="52"/>
      <c r="I25" s="51">
        <v>4</v>
      </c>
      <c r="J25" s="51">
        <v>0</v>
      </c>
      <c r="K25" s="48">
        <v>0</v>
      </c>
      <c r="L25" s="48">
        <v>0</v>
      </c>
      <c r="M25" s="48">
        <v>0</v>
      </c>
      <c r="N25" s="48">
        <v>0</v>
      </c>
      <c r="O25" s="48">
        <v>0</v>
      </c>
      <c r="P25" s="48">
        <v>0</v>
      </c>
    </row>
    <row r="26" spans="1:16" ht="9.75" customHeight="1"/>
    <row r="27" spans="1:16">
      <c r="C27" s="74" t="s">
        <v>145</v>
      </c>
      <c r="D27" s="74"/>
      <c r="E27" s="74"/>
      <c r="F27" s="74"/>
      <c r="G27" s="74"/>
      <c r="H27" s="74"/>
      <c r="I27" s="74"/>
      <c r="J27" s="74"/>
      <c r="K27" s="74"/>
      <c r="L27" s="74"/>
      <c r="M27" s="74"/>
      <c r="N27" s="74"/>
      <c r="O27" s="74"/>
      <c r="P27" s="74"/>
    </row>
    <row r="28" spans="1:16">
      <c r="C28" s="73" t="s">
        <v>68</v>
      </c>
      <c r="D28" s="73"/>
      <c r="E28" s="73"/>
      <c r="F28" s="73"/>
      <c r="G28" s="73"/>
      <c r="H28" s="73"/>
      <c r="I28" s="73"/>
      <c r="J28" s="73"/>
      <c r="K28" s="73"/>
      <c r="L28" s="73"/>
      <c r="M28" s="73"/>
      <c r="N28" s="73"/>
      <c r="O28" s="73"/>
      <c r="P28" s="73"/>
    </row>
    <row r="30" spans="1:16">
      <c r="D30" s="72"/>
      <c r="E30" s="72"/>
      <c r="F30" s="72"/>
      <c r="G30" s="72"/>
    </row>
    <row r="31" spans="1:16" hidden="1"/>
    <row r="33" spans="3:16">
      <c r="C33" s="73" t="s">
        <v>135</v>
      </c>
      <c r="D33" s="73"/>
      <c r="E33" s="73"/>
      <c r="F33" s="73"/>
      <c r="G33" s="73"/>
      <c r="H33" s="73"/>
      <c r="I33" s="73"/>
      <c r="J33" s="73"/>
      <c r="K33" s="73"/>
      <c r="L33" s="73"/>
      <c r="M33" s="73"/>
      <c r="N33" s="73"/>
      <c r="O33" s="73"/>
      <c r="P33" s="73"/>
    </row>
  </sheetData>
  <sheetProtection formatCells="0" formatColumns="0" formatRows="0" autoFilter="0"/>
  <mergeCells count="14">
    <mergeCell ref="D30:G30"/>
    <mergeCell ref="C33:P33"/>
    <mergeCell ref="C28:P28"/>
    <mergeCell ref="C27:P27"/>
    <mergeCell ref="C7:C8"/>
    <mergeCell ref="D7:I7"/>
    <mergeCell ref="C1:P1"/>
    <mergeCell ref="C2:P2"/>
    <mergeCell ref="A4:P4"/>
    <mergeCell ref="A5:P5"/>
    <mergeCell ref="B7:B8"/>
    <mergeCell ref="J7:L7"/>
    <mergeCell ref="M7:P7"/>
    <mergeCell ref="A7:A8"/>
  </mergeCells>
  <printOptions horizontalCentered="1"/>
  <pageMargins left="0" right="0" top="0.5" bottom="0.5" header="0.25" footer="0.2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Nguyen </cp:lastModifiedBy>
  <cp:lastPrinted>2022-09-19T04:25:21Z</cp:lastPrinted>
  <dcterms:created xsi:type="dcterms:W3CDTF">2008-01-22T13:52:42Z</dcterms:created>
  <dcterms:modified xsi:type="dcterms:W3CDTF">2022-09-19T09:43:20Z</dcterms:modified>
</cp:coreProperties>
</file>